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woolpert.sharepoint.com/sites/GovernmentSolutions/Shared Documents/Proposals/IN_State of Indiana 2023/08_BAFO/Submitted Docs/"/>
    </mc:Choice>
  </mc:AlternateContent>
  <xr:revisionPtr revIDLastSave="69" documentId="13_ncr:1_{3857C164-321B-477A-A294-38D12CC4F942}" xr6:coauthVersionLast="47" xr6:coauthVersionMax="47" xr10:uidLastSave="{55F97AA5-8C2B-4C17-B774-927DD60A3D3A}"/>
  <bookViews>
    <workbookView xWindow="28680" yWindow="-120" windowWidth="29040" windowHeight="15840" tabRatio="839" activeTab="5" xr2:uid="{00000000-000D-0000-FFFF-FFFF00000000}"/>
  </bookViews>
  <sheets>
    <sheet name="Instructions" sheetId="1" r:id="rId1"/>
    <sheet name="Services &amp; Product Sets Pricing" sheetId="9" r:id="rId2"/>
    <sheet name="Optional Product Sets Pricing" sheetId="5" r:id="rId3"/>
    <sheet name="Optional Additional Products" sheetId="6" r:id="rId4"/>
    <sheet name="Cost Proposal Narrative" sheetId="7" r:id="rId5"/>
    <sheet name="Cost Assumptions" sheetId="8" r:id="rId6"/>
  </sheets>
  <calcPr calcId="191028"/>
  <customWorkbookViews>
    <customWorkbookView name="pworrall - Personal View" guid="{9ADA8D31-78CC-41D8-879E-6F42D9FD7EEC}" mergeInterval="0" personalView="1" maximized="1" xWindow="-11" yWindow="-11" windowWidth="1942" windowHeight="1042" tabRatio="839" activeSheetId="1"/>
    <customWorkbookView name="Joan Keene - Personal View" guid="{72F2C0F1-2A41-4509-AE5F-C8995CB82D14}" mergeInterval="0" personalView="1" maximized="1" xWindow="-8" yWindow="-8" windowWidth="1936" windowHeight="1056" tabRatio="839" activeSheetId="1"/>
    <customWorkbookView name="Compton, Megan R - Personal View" guid="{E1CC93E7-FA04-4FD2-AD03-9D98FE7B256A}" mergeInterval="0" personalView="1" maximized="1" xWindow="-8" yWindow="-8" windowWidth="1936" windowHeight="1056" tabRatio="839" activeSheetId="5"/>
    <customWorkbookView name="John E. Helmer IV | IDOA - Personal View" guid="{BC406E96-7C9E-4A3F-8964-115C6F50D1E1}" mergeInterval="0" personalView="1" maximized="1" xWindow="-8" yWindow="-8" windowWidth="1936" windowHeight="1176" tabRatio="839" activeSheetId="6"/>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5" l="1"/>
  <c r="E19" i="9"/>
  <c r="E31" i="5"/>
  <c r="E9" i="9"/>
  <c r="E24" i="5"/>
  <c r="E23" i="5"/>
  <c r="E22" i="5"/>
  <c r="E35" i="5"/>
  <c r="E34" i="5"/>
  <c r="E36" i="5"/>
  <c r="E29" i="5"/>
  <c r="E28" i="5"/>
  <c r="E33" i="5"/>
  <c r="E32" i="5"/>
  <c r="E30" i="5"/>
  <c r="E27" i="5"/>
  <c r="E26" i="5"/>
  <c r="E25" i="5"/>
  <c r="E20" i="9"/>
  <c r="E21" i="5"/>
  <c r="E20" i="5"/>
  <c r="E19" i="5"/>
  <c r="E18" i="5"/>
  <c r="E14" i="5"/>
  <c r="E13" i="5"/>
  <c r="E12" i="5"/>
  <c r="E11" i="5"/>
  <c r="E10" i="5"/>
  <c r="E9" i="5"/>
  <c r="E16" i="9"/>
  <c r="E13" i="9"/>
  <c r="E10" i="9"/>
  <c r="A2" i="9"/>
  <c r="A1" i="9"/>
  <c r="E22" i="9" l="1"/>
  <c r="A2" i="8"/>
  <c r="A1" i="8"/>
  <c r="A2" i="7"/>
  <c r="A1" i="7"/>
  <c r="A2" i="6" l="1"/>
  <c r="A1" i="6"/>
  <c r="A2" i="5" l="1"/>
  <c r="A1" i="5"/>
</calcChain>
</file>

<file path=xl/sharedStrings.xml><?xml version="1.0" encoding="utf-8"?>
<sst xmlns="http://schemas.openxmlformats.org/spreadsheetml/2006/main" count="204" uniqueCount="86">
  <si>
    <t>Instructions</t>
  </si>
  <si>
    <t xml:space="preserve">Respondent Name: </t>
  </si>
  <si>
    <t>Services and Product Sets Pricing Instructions</t>
  </si>
  <si>
    <t>UOM</t>
  </si>
  <si>
    <t>Qty.</t>
  </si>
  <si>
    <t>Unit Price</t>
  </si>
  <si>
    <t>Extended Price</t>
  </si>
  <si>
    <t>N/A</t>
  </si>
  <si>
    <t>Sq.Mi.</t>
  </si>
  <si>
    <t>Per square mile fee for 3-inch pixel orthos for a project area of at least 400 sq.mi.</t>
  </si>
  <si>
    <t>Per square mile fee for 3-inch pixel orthos for a project area of at least 36 sq.mi.</t>
  </si>
  <si>
    <t>Out of cycle, per square mile fee for 6-inch pixel orthos for a project area of at least 400 sq.mi.</t>
  </si>
  <si>
    <t>Out of cycle, per square mile fee for 6-inch pixel orthos for a project area of at least 36 sq.mi.</t>
  </si>
  <si>
    <t>Out of cycle, per square mile fee for 3-inch pixel orthos for a project area of at least 400 sq.mi.</t>
  </si>
  <si>
    <t>Out of cycle, per square mile fee for 3-inch pixel orthos for a project area of at least 36 sq.mi.</t>
  </si>
  <si>
    <t>Out of cycle, per square mile fee for Lidar QL1 for a project area of at least 400 sq.mi.</t>
  </si>
  <si>
    <t>Out of cycle, per square mile fee for Lidar QL1 for a project area of at least 36 sq.mi.</t>
  </si>
  <si>
    <t>Optional Product Sets Pricing Instructions</t>
  </si>
  <si>
    <r>
      <t xml:space="preserve">Review </t>
    </r>
    <r>
      <rPr>
        <b/>
        <sz val="11"/>
        <rFont val="Calibri"/>
        <family val="2"/>
        <scheme val="minor"/>
      </rPr>
      <t>Attachment H</t>
    </r>
    <r>
      <rPr>
        <sz val="11"/>
        <rFont val="Calibri"/>
        <family val="2"/>
        <scheme val="minor"/>
      </rPr>
      <t xml:space="preserve"> and complete the following pricing information.  Populate the </t>
    </r>
    <r>
      <rPr>
        <b/>
        <sz val="11"/>
        <rFont val="Calibri"/>
        <family val="2"/>
        <scheme val="minor"/>
      </rPr>
      <t>blue-shaded cells</t>
    </r>
    <r>
      <rPr>
        <sz val="11"/>
        <rFont val="Calibri"/>
        <family val="2"/>
        <scheme val="minor"/>
      </rPr>
      <t xml:space="preserve"> with the Unit Price.</t>
    </r>
  </si>
  <si>
    <t>Optional Additonal Prodcuts Instructions</t>
  </si>
  <si>
    <t>The Respondent may submit prices for additional optional deliverables, such as planimetric capture, impervious surface, landuse/land cover, feature extraction, digital surface models [DSM], intensity images, height above ground surfaces, contour breaklines, contours, spot elevations, hydro-processing, terrestrial/mobile [ground-based] LiDAR, unmanned aerial vehicle sensor systems, multi/hyper spectral imagery, gravity sensing, true orthos, oblique photography, stereo imagery, 3-D data/models (e.g. digital city modeling), and others.  Or other products vendor would like to offer.
Specific deliverable products (with specifications and assumptions) must be provided for each additional product set.
Complete the following additional products information, by populating only the blue-shaded cells.  If specification descriptions are longer then 200 words, please utilize an attachment and site where it is located in the specifications area.</t>
  </si>
  <si>
    <t>PRODUCT</t>
  </si>
  <si>
    <t>Specifications</t>
  </si>
  <si>
    <t>Cost Proposal Narrative Instructions</t>
  </si>
  <si>
    <t>Overall Cost Assumptions, Conditions and Constraints Instructions</t>
  </si>
  <si>
    <t>Imagery Services and Qualtiy Control Map Viewer</t>
  </si>
  <si>
    <t>Lidar optional Product Sets</t>
  </si>
  <si>
    <t>Fee for DEM and DSM imagery service and Quality Control Viewer</t>
  </si>
  <si>
    <t>Orthoimagery Product Sets</t>
  </si>
  <si>
    <t>State of Indiana Request for Proposal 24-76258</t>
  </si>
  <si>
    <t>Imagery Optional Product Sets</t>
  </si>
  <si>
    <t>Lidar Product Set</t>
  </si>
  <si>
    <t>BASELINE - Per square mile fee for QL 1 Lidar for the Lake Michigan Coastal Area (years 1, 2, 4)</t>
  </si>
  <si>
    <t>BASELINE - Per square mile fee for QL 1 Lidar for all of the state of Indiana</t>
  </si>
  <si>
    <t>BASELINE - Per square mile fee for 6-inch pixel orthos for the entire state of Indiana</t>
  </si>
  <si>
    <t>Lidar Lake Michigan Coastal Program Product Set</t>
  </si>
  <si>
    <t>Per square mile fee for Lidar QL1 plus at 25 pts/meter for a project area of at least 400 sq.mi.</t>
  </si>
  <si>
    <t>Per square mile fee for Lidar QL1 plus at 25 pts/meter for a project area of at least 36 sq.mi.</t>
  </si>
  <si>
    <t>2-foot contours</t>
  </si>
  <si>
    <t>Building  &amp; Vegetation (Low / Medium / High) Classification</t>
  </si>
  <si>
    <t>2-foot contours (statewide)</t>
  </si>
  <si>
    <t>Building  &amp; Vegetation (Low / Medium / High) Classification (statewide)</t>
  </si>
  <si>
    <t>2-foot DSM (statewide)</t>
  </si>
  <si>
    <t>Raw swath data (statewide)</t>
  </si>
  <si>
    <t>Please review Section 2.5 in the RFP document for further instruction on how to complete this section of the Cost Proposal.
Please cite the name and location of requested document below.</t>
  </si>
  <si>
    <r>
      <t xml:space="preserve">The Indiana Office of Technology is seeking to purchase a new color digital orthoimagery and ancillary products for the Geographic Information Office (GIO).
</t>
    </r>
    <r>
      <rPr>
        <b/>
        <sz val="11"/>
        <rFont val="Calibri"/>
        <family val="2"/>
        <scheme val="minor"/>
      </rPr>
      <t>PLEASE NOTE:</t>
    </r>
    <r>
      <rPr>
        <sz val="11"/>
        <rFont val="Calibri"/>
        <family val="2"/>
        <scheme val="minor"/>
      </rPr>
      <t xml:space="preserve"> the State will not consider proposals for alternatives that fail to meet specifications indicated within Section 1 of </t>
    </r>
    <r>
      <rPr>
        <b/>
        <sz val="11"/>
        <rFont val="Calibri"/>
        <family val="2"/>
        <scheme val="minor"/>
      </rPr>
      <t>RFP 24-76258</t>
    </r>
    <r>
      <rPr>
        <sz val="11"/>
        <rFont val="Calibri"/>
        <family val="2"/>
        <scheme val="minor"/>
      </rPr>
      <t xml:space="preserve">.
Please populate the </t>
    </r>
    <r>
      <rPr>
        <b/>
        <u/>
        <sz val="11"/>
        <rFont val="Calibri"/>
        <family val="2"/>
        <scheme val="minor"/>
      </rPr>
      <t>BLUE-SHADED CELLS</t>
    </r>
    <r>
      <rPr>
        <sz val="11"/>
        <rFont val="Calibri"/>
        <family val="2"/>
        <scheme val="minor"/>
      </rPr>
      <t xml:space="preserve"> in the following tabs.
1. Review each worksheet thoroughly.  Worksheets may contain more specific instructions, pertaining to that information requested.
2.  </t>
    </r>
    <r>
      <rPr>
        <b/>
        <sz val="11"/>
        <rFont val="Calibri"/>
        <family val="2"/>
        <scheme val="minor"/>
      </rPr>
      <t>UNIT PRICE</t>
    </r>
    <r>
      <rPr>
        <sz val="11"/>
        <rFont val="Calibri"/>
        <family val="2"/>
        <scheme val="minor"/>
      </rPr>
      <t xml:space="preserve"> shall be the purchase price per the Unit of Measure (UOM) offered to the State.
3.  Price must be </t>
    </r>
    <r>
      <rPr>
        <b/>
        <sz val="11"/>
        <rFont val="Calibri"/>
        <family val="2"/>
        <scheme val="minor"/>
      </rPr>
      <t>ALL INCLUSIVE</t>
    </r>
    <r>
      <rPr>
        <sz val="11"/>
        <rFont val="Calibri"/>
        <family val="2"/>
        <scheme val="minor"/>
      </rPr>
      <t xml:space="preserve">, including any and all delivery costs or destination fees. </t>
    </r>
    <r>
      <rPr>
        <b/>
        <sz val="11"/>
        <rFont val="Calibri"/>
        <family val="2"/>
        <scheme val="minor"/>
      </rPr>
      <t xml:space="preserve"> No additional charges will be accepted</t>
    </r>
    <r>
      <rPr>
        <sz val="11"/>
        <rFont val="Calibri"/>
        <family val="2"/>
        <scheme val="minor"/>
      </rPr>
      <t xml:space="preserve">.
4.  Return </t>
    </r>
    <r>
      <rPr>
        <b/>
        <sz val="11"/>
        <rFont val="Calibri"/>
        <family val="2"/>
        <scheme val="minor"/>
      </rPr>
      <t>WORKING</t>
    </r>
    <r>
      <rPr>
        <sz val="11"/>
        <rFont val="Calibri"/>
        <family val="2"/>
        <scheme val="minor"/>
      </rPr>
      <t xml:space="preserve"> Excel file with proposal in digital format, </t>
    </r>
    <r>
      <rPr>
        <b/>
        <u/>
        <sz val="11"/>
        <rFont val="Calibri"/>
        <family val="2"/>
        <scheme val="minor"/>
      </rPr>
      <t>NO PDFs.</t>
    </r>
  </si>
  <si>
    <t>1-foot contours (statewide)</t>
  </si>
  <si>
    <t>1-foot contours</t>
  </si>
  <si>
    <t>Fee for orthoimagery service and QA/QC Viewer</t>
  </si>
  <si>
    <t>Hydroflattened DEM for waterways wider than 25ft (statewide)</t>
  </si>
  <si>
    <t>Building Footprints for buildings greater than 100 square feet (statewide)</t>
  </si>
  <si>
    <t xml:space="preserve">Building Footprints for buildings greater than 100 square feet </t>
  </si>
  <si>
    <t>Per square mile fee for 3-inch pixel orthos (statewide)</t>
  </si>
  <si>
    <t>BASELINE - Per square mile fee for 3" imagery for the Lake Michigan Coastal Area (years 1, 2, 3, 4)</t>
  </si>
  <si>
    <t>TOTAL BID AMOUNT</t>
  </si>
  <si>
    <r>
      <t xml:space="preserve">Review </t>
    </r>
    <r>
      <rPr>
        <b/>
        <sz val="11"/>
        <rFont val="Calibri"/>
        <family val="2"/>
        <scheme val="minor"/>
      </rPr>
      <t xml:space="preserve">Attachment N </t>
    </r>
    <r>
      <rPr>
        <b/>
        <sz val="11"/>
        <color rgb="FFFF0000"/>
        <rFont val="Calibri"/>
        <family val="2"/>
        <scheme val="minor"/>
      </rPr>
      <t>Scope of Work</t>
    </r>
    <r>
      <rPr>
        <sz val="11"/>
        <rFont val="Calibri"/>
        <family val="2"/>
        <scheme val="minor"/>
      </rPr>
      <t xml:space="preserve"> and complete the following pricing information.  Populate the </t>
    </r>
    <r>
      <rPr>
        <b/>
        <sz val="11"/>
        <rFont val="Calibri"/>
        <family val="2"/>
        <scheme val="minor"/>
      </rPr>
      <t>blue-shaded</t>
    </r>
    <r>
      <rPr>
        <sz val="11"/>
        <rFont val="Calibri"/>
        <family val="2"/>
        <scheme val="minor"/>
      </rPr>
      <t xml:space="preserve"> cells with the Unit Price.
Utilize the baseline costs for subcontracting participation.  The remaining  line items are costs the State is interested in reviewing.</t>
    </r>
  </si>
  <si>
    <t>Attachment D – Cost Proposal - BAFO</t>
  </si>
  <si>
    <t>Woolpert, Inc.</t>
  </si>
  <si>
    <t>Per square mile fee for Lidar QL1 plus at 25 pts/meter, in-cycle (statewide)</t>
  </si>
  <si>
    <t>Per square mile fee for Lidar QL1 plus at 25 pts/meter, in-cycle (400 sqmi)</t>
  </si>
  <si>
    <t>Per square mile fee for Lidar QL1 plus at 25 pts/meter, in-cycle (36 sqmi)</t>
  </si>
  <si>
    <t>Impervious Surfaces</t>
  </si>
  <si>
    <t>Custom</t>
  </si>
  <si>
    <t>TBD</t>
  </si>
  <si>
    <t>Landcover</t>
  </si>
  <si>
    <t>Planimetric Mapping</t>
  </si>
  <si>
    <t>Geocirrus Online Data Viewer</t>
  </si>
  <si>
    <t>Change Detection</t>
  </si>
  <si>
    <t>Contouring</t>
  </si>
  <si>
    <t>Solar Potential</t>
  </si>
  <si>
    <t>Field Collection Tool</t>
  </si>
  <si>
    <t>GIS Application Development</t>
  </si>
  <si>
    <t>Terrestrial/Mobile Lidar</t>
  </si>
  <si>
    <t>Oblique Aerial Imagery</t>
  </si>
  <si>
    <t>UAS/V Imagery</t>
  </si>
  <si>
    <t>Hyperspectral Imagery</t>
  </si>
  <si>
    <t>True Orthos</t>
  </si>
  <si>
    <t>3D Data Modeling</t>
  </si>
  <si>
    <t>Bathymetric Lidar</t>
  </si>
  <si>
    <t>Asset Management</t>
  </si>
  <si>
    <t>Utility Inventory</t>
  </si>
  <si>
    <t>USGS QL1 lidar specification @ 25 pts/meter, in-cycle (statewide). State QL1 base contribution has not been deducted from this presented price.</t>
  </si>
  <si>
    <t>USGS QL1 lidar specification @ 25 pts/meter, in-cycle (400 sqmi). State QL1 base contribution has not been deducted from this presented price.</t>
  </si>
  <si>
    <t>USGS QL1 lidar specification @ 25 pts/meter, in-cycle (36 sqmi). State QL1 base contribution has not been deducted from this presented price.</t>
  </si>
  <si>
    <r>
      <t xml:space="preserve">Woolpert is pleased to submit our cost proposal for statewide Orthoimagery &amp; Elevation for the Indiana Department of Administration on behalf of the Indiana Office of Technology (Geographic Information Office). Woolpert staff that are familiar with the previous IOT Orthoimagery programs, and experienced in the acquisition/processing/delivery of high quality orthoimagery products, prepared this proposal. Our costs for Services &amp; Product Sets and Optional Product Sets align with our proposed technical solution which meets the requirements of the products and services outlined in the State's RFP and SOW documents. 
</t>
    </r>
    <r>
      <rPr>
        <b/>
        <sz val="14"/>
        <color rgb="FFC00000"/>
        <rFont val="Calibri"/>
        <family val="2"/>
        <scheme val="minor"/>
      </rPr>
      <t>Woolpert wants to bring special attention to our statewide 3-inch price. Although we have also presented a statewide 6-inch solution, our statewide 3-inch option presents a unique opportunity for the state of Indiana to operate on the leading edge of statewide imagery resolution at an ultra competitive price.</t>
    </r>
    <r>
      <rPr>
        <b/>
        <sz val="11"/>
        <color rgb="FFC00000"/>
        <rFont val="Calibri"/>
        <family val="2"/>
        <scheme val="minor"/>
      </rPr>
      <t xml:space="preserve"> </t>
    </r>
    <r>
      <rPr>
        <sz val="11"/>
        <color theme="1"/>
        <rFont val="Calibri"/>
        <family val="2"/>
        <scheme val="minor"/>
      </rPr>
      <t xml:space="preserve">
</t>
    </r>
    <r>
      <rPr>
        <b/>
        <sz val="11"/>
        <color theme="1"/>
        <rFont val="Calibri"/>
        <family val="2"/>
        <scheme val="minor"/>
      </rPr>
      <t>NOTE</t>
    </r>
    <r>
      <rPr>
        <sz val="11"/>
        <color theme="1"/>
        <rFont val="Calibri"/>
        <family val="2"/>
        <scheme val="minor"/>
      </rPr>
      <t xml:space="preserve">: Woolpert has provided unit prices based on our years' of experience and an assessment of the state of Indiana's project areas and associated complexities. Given these varying degrees of complexity, (i.e., population density), the optional buy-up products at the 400-square mile and 36-square mile levels will be discounted accordingly. </t>
    </r>
  </si>
  <si>
    <r>
      <rPr>
        <b/>
        <sz val="11"/>
        <color theme="1"/>
        <rFont val="Calibri"/>
        <family val="2"/>
        <scheme val="minor"/>
      </rPr>
      <t xml:space="preserve">Award of All Base Products. </t>
    </r>
    <r>
      <rPr>
        <sz val="11"/>
        <color theme="1"/>
        <rFont val="Calibri"/>
        <family val="2"/>
        <scheme val="minor"/>
      </rPr>
      <t xml:space="preserve">All pricing provided assumes that the State will simultaneously award all of the listed base products to a single vendor.
</t>
    </r>
    <r>
      <rPr>
        <b/>
        <sz val="11"/>
        <color theme="1"/>
        <rFont val="Calibri"/>
        <family val="2"/>
        <scheme val="minor"/>
      </rPr>
      <t xml:space="preserve">
In-Cycle Versus Out-of-Cycle Products. </t>
    </r>
    <r>
      <rPr>
        <sz val="11"/>
        <color theme="1"/>
        <rFont val="Calibri"/>
        <family val="2"/>
        <scheme val="minor"/>
      </rPr>
      <t xml:space="preserve">Unless otherwise noted, we presume all pricing to be "in-cycle" (i.e., consisting of project areas included in that year's base imagery and lidar collection). Out-of-cycle products are noted as such.
</t>
    </r>
    <r>
      <rPr>
        <b/>
        <sz val="11"/>
        <color theme="1"/>
        <rFont val="Calibri"/>
        <family val="2"/>
        <scheme val="minor"/>
      </rPr>
      <t xml:space="preserve">Building Footprint Source. </t>
    </r>
    <r>
      <rPr>
        <sz val="11"/>
        <color theme="1"/>
        <rFont val="Calibri"/>
        <family val="2"/>
        <scheme val="minor"/>
      </rPr>
      <t xml:space="preserve">The unit price provided for building footprints assumes collection from QL1 lidar as source. Use of 3-inch or 6-inch orthoimagery as source for building footprints can be negotiated separately.
</t>
    </r>
    <r>
      <rPr>
        <b/>
        <sz val="11"/>
        <color theme="1"/>
        <rFont val="Calibri"/>
        <family val="2"/>
        <scheme val="minor"/>
      </rPr>
      <t xml:space="preserve">Optional Additional Product Costs. </t>
    </r>
    <r>
      <rPr>
        <sz val="11"/>
        <color theme="1"/>
        <rFont val="Calibri"/>
        <family val="2"/>
        <scheme val="minor"/>
      </rPr>
      <t>Over the nine years Woolpert supported the Indiana Orthoimagery Program, we provided additional buy-up services to many counties and cities. Each of these projects had their own unique project requirements and data collection/delivery conditions. The project plan consisted of scope, deliverables, schedule and fees that were developed on an individual  basis. We have provided a list of optional product deliverables in our cost proposal, and look forward to working with the state, cities, counties or other agencies to develop a scope and fee that best fits their unique usage requirements and area of interest.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</si>
</sst>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quot;$&quot;#,##0.00"/>
    <numFmt numFmtId="165" formatCode="_(* #,##0_);_(* \(#,##0\);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4"/>
      <color theme="1"/>
      <name val="Calibri"/>
      <family val="2"/>
      <scheme val="minor"/>
    </font>
    <font>
      <b/>
      <sz val="11"/>
      <color rgb="FFFF0000"/>
      <name val="Calibri"/>
      <family val="2"/>
      <scheme val="minor"/>
    </font>
    <font>
      <b/>
      <sz val="14"/>
      <name val="Calibri"/>
      <family val="2"/>
      <scheme val="minor"/>
    </font>
    <font>
      <u/>
      <sz val="10"/>
      <color indexed="12"/>
      <name val="Arial"/>
      <family val="2"/>
    </font>
    <font>
      <b/>
      <sz val="11"/>
      <color theme="0"/>
      <name val="Calibri"/>
      <family val="2"/>
      <scheme val="minor"/>
    </font>
    <font>
      <sz val="11"/>
      <color theme="0"/>
      <name val="Calibri"/>
      <family val="2"/>
      <scheme val="minor"/>
    </font>
    <font>
      <b/>
      <sz val="11"/>
      <name val="Calibri"/>
      <family val="2"/>
      <scheme val="minor"/>
    </font>
    <font>
      <b/>
      <i/>
      <u/>
      <sz val="11"/>
      <color indexed="12"/>
      <name val="Calibri"/>
      <family val="2"/>
      <scheme val="minor"/>
    </font>
    <font>
      <b/>
      <u/>
      <sz val="11"/>
      <name val="Calibri"/>
      <family val="2"/>
      <scheme val="minor"/>
    </font>
    <font>
      <b/>
      <sz val="12"/>
      <color rgb="FFFF0000"/>
      <name val="Calibri"/>
      <family val="2"/>
      <scheme val="minor"/>
    </font>
    <font>
      <b/>
      <sz val="14"/>
      <color rgb="FFC00000"/>
      <name val="Calibri"/>
      <family val="2"/>
      <scheme val="minor"/>
    </font>
    <font>
      <b/>
      <sz val="11"/>
      <color rgb="FFC00000"/>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rgb="FFC6E0B4"/>
        <bgColor indexed="64"/>
      </patternFill>
    </fill>
    <fill>
      <patternFill patternType="solid">
        <fgColor theme="1" tint="0.14999847407452621"/>
        <bgColor indexed="64"/>
      </patternFill>
    </fill>
    <fill>
      <patternFill patternType="solid">
        <fgColor theme="2" tint="-9.9978637043366805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top/>
      <bottom style="thin">
        <color indexed="64"/>
      </bottom>
      <diagonal/>
    </border>
  </borders>
  <cellStyleXfs count="4">
    <xf numFmtId="0" fontId="0" fillId="0" borderId="0"/>
    <xf numFmtId="44"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alignment vertical="top"/>
      <protection locked="0"/>
    </xf>
  </cellStyleXfs>
  <cellXfs count="58">
    <xf numFmtId="0" fontId="0" fillId="0" borderId="0" xfId="0"/>
    <xf numFmtId="0" fontId="2" fillId="0" borderId="0" xfId="0" applyFont="1" applyAlignment="1">
      <alignment vertical="center"/>
    </xf>
    <xf numFmtId="0" fontId="0" fillId="0" borderId="0" xfId="0" applyAlignment="1">
      <alignment vertical="center"/>
    </xf>
    <xf numFmtId="0" fontId="0" fillId="0" borderId="0" xfId="0" applyAlignment="1">
      <alignment vertical="center" wrapText="1"/>
    </xf>
    <xf numFmtId="0" fontId="2" fillId="0" borderId="0" xfId="0" applyFont="1" applyAlignment="1">
      <alignment horizontal="center" vertical="center"/>
    </xf>
    <xf numFmtId="164" fontId="0" fillId="2" borderId="1" xfId="1" applyNumberFormat="1" applyFont="1" applyFill="1" applyBorder="1" applyAlignment="1">
      <alignment vertical="center"/>
    </xf>
    <xf numFmtId="0" fontId="2" fillId="0" borderId="0" xfId="0" applyFont="1" applyAlignment="1">
      <alignment horizontal="right" vertical="center"/>
    </xf>
    <xf numFmtId="2" fontId="4" fillId="0" borderId="0" xfId="0" applyNumberFormat="1" applyFont="1" applyProtection="1">
      <protection hidden="1"/>
    </xf>
    <xf numFmtId="2" fontId="6" fillId="0" borderId="0" xfId="0" applyNumberFormat="1" applyFont="1" applyProtection="1">
      <protection hidden="1"/>
    </xf>
    <xf numFmtId="0" fontId="5" fillId="0" borderId="0" xfId="0" applyFont="1" applyAlignment="1">
      <alignment vertical="center"/>
    </xf>
    <xf numFmtId="0" fontId="8" fillId="4" borderId="2" xfId="0" applyFont="1" applyFill="1" applyBorder="1" applyAlignment="1">
      <alignment vertical="center" wrapText="1"/>
    </xf>
    <xf numFmtId="0" fontId="8" fillId="4" borderId="3" xfId="0" applyFont="1" applyFill="1" applyBorder="1" applyAlignment="1">
      <alignment horizontal="center" vertical="center"/>
    </xf>
    <xf numFmtId="0" fontId="8" fillId="4" borderId="4" xfId="0" applyFont="1" applyFill="1" applyBorder="1" applyAlignment="1">
      <alignment horizontal="center" vertical="center"/>
    </xf>
    <xf numFmtId="165" fontId="8" fillId="4" borderId="6" xfId="2" applyNumberFormat="1" applyFont="1" applyFill="1" applyBorder="1" applyAlignment="1">
      <alignment vertical="center"/>
    </xf>
    <xf numFmtId="0" fontId="11" fillId="0" borderId="0" xfId="3" applyFont="1" applyAlignment="1" applyProtection="1"/>
    <xf numFmtId="2" fontId="8" fillId="4" borderId="2" xfId="0" applyNumberFormat="1" applyFont="1" applyFill="1" applyBorder="1" applyProtection="1">
      <protection hidden="1"/>
    </xf>
    <xf numFmtId="0" fontId="9" fillId="4" borderId="3" xfId="0" applyFont="1" applyFill="1" applyBorder="1"/>
    <xf numFmtId="0" fontId="9" fillId="4" borderId="4" xfId="0" applyFont="1" applyFill="1" applyBorder="1"/>
    <xf numFmtId="0" fontId="3" fillId="5" borderId="5" xfId="0" applyFont="1" applyFill="1" applyBorder="1" applyAlignment="1">
      <alignment horizontal="left" vertical="center" wrapText="1"/>
    </xf>
    <xf numFmtId="2" fontId="8" fillId="4" borderId="7" xfId="0" applyNumberFormat="1" applyFont="1" applyFill="1" applyBorder="1" applyProtection="1">
      <protection hidden="1"/>
    </xf>
    <xf numFmtId="2" fontId="3" fillId="5" borderId="2" xfId="0" applyNumberFormat="1" applyFont="1" applyFill="1" applyBorder="1" applyProtection="1">
      <protection hidden="1"/>
    </xf>
    <xf numFmtId="0" fontId="0" fillId="5" borderId="3" xfId="0" applyFill="1" applyBorder="1" applyAlignment="1">
      <alignment vertical="center"/>
    </xf>
    <xf numFmtId="0" fontId="0" fillId="5" borderId="4" xfId="0" applyFill="1" applyBorder="1" applyAlignment="1">
      <alignment vertical="center"/>
    </xf>
    <xf numFmtId="0" fontId="9" fillId="4" borderId="0" xfId="0" applyFont="1" applyFill="1" applyAlignment="1">
      <alignment vertical="center"/>
    </xf>
    <xf numFmtId="0" fontId="0" fillId="0" borderId="1" xfId="0" applyBorder="1" applyAlignment="1">
      <alignment vertical="center" wrapText="1"/>
    </xf>
    <xf numFmtId="0" fontId="3" fillId="5" borderId="1" xfId="0" applyFont="1" applyFill="1" applyBorder="1" applyAlignment="1">
      <alignment vertical="top" wrapText="1"/>
    </xf>
    <xf numFmtId="2" fontId="8" fillId="4" borderId="1" xfId="0" applyNumberFormat="1" applyFont="1" applyFill="1" applyBorder="1" applyProtection="1">
      <protection hidden="1"/>
    </xf>
    <xf numFmtId="0" fontId="0" fillId="2" borderId="1" xfId="0" applyFill="1" applyBorder="1"/>
    <xf numFmtId="3" fontId="0" fillId="0" borderId="1" xfId="0" applyNumberFormat="1" applyBorder="1" applyAlignment="1">
      <alignment horizontal="center" vertical="center"/>
    </xf>
    <xf numFmtId="164" fontId="0" fillId="0" borderId="1" xfId="0" applyNumberFormat="1" applyBorder="1" applyAlignment="1">
      <alignment vertical="center"/>
    </xf>
    <xf numFmtId="0" fontId="0" fillId="4" borderId="3" xfId="0" applyFill="1" applyBorder="1" applyAlignment="1">
      <alignment vertical="center"/>
    </xf>
    <xf numFmtId="0" fontId="0" fillId="4" borderId="4" xfId="0" applyFill="1" applyBorder="1" applyAlignment="1">
      <alignment vertical="center"/>
    </xf>
    <xf numFmtId="0" fontId="0" fillId="3" borderId="1" xfId="0" applyFill="1" applyBorder="1" applyAlignment="1">
      <alignment vertical="center"/>
    </xf>
    <xf numFmtId="0" fontId="0" fillId="3" borderId="1" xfId="0" applyFill="1" applyBorder="1" applyAlignment="1">
      <alignment horizontal="center" vertical="center"/>
    </xf>
    <xf numFmtId="3" fontId="0" fillId="3" borderId="1" xfId="0" applyNumberFormat="1" applyFill="1" applyBorder="1" applyAlignment="1">
      <alignment horizontal="center" vertical="center"/>
    </xf>
    <xf numFmtId="164" fontId="0" fillId="3" borderId="1" xfId="0" applyNumberFormat="1" applyFill="1" applyBorder="1" applyAlignment="1">
      <alignment vertical="center"/>
    </xf>
    <xf numFmtId="0" fontId="0" fillId="3" borderId="1" xfId="0" applyFill="1" applyBorder="1" applyAlignment="1">
      <alignment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164" fontId="0" fillId="0" borderId="0" xfId="0" applyNumberFormat="1" applyAlignment="1">
      <alignment vertical="center"/>
    </xf>
    <xf numFmtId="0" fontId="0" fillId="0" borderId="8" xfId="0" applyBorder="1" applyAlignment="1">
      <alignment vertical="center"/>
    </xf>
    <xf numFmtId="0" fontId="0" fillId="2" borderId="1" xfId="0" applyFill="1" applyBorder="1" applyAlignment="1">
      <alignment horizontal="left" vertical="center" wrapText="1"/>
    </xf>
    <xf numFmtId="0" fontId="5" fillId="0" borderId="0" xfId="0" applyFont="1" applyAlignment="1">
      <alignment horizontal="right" vertical="center"/>
    </xf>
    <xf numFmtId="164" fontId="13" fillId="0" borderId="0" xfId="0" applyNumberFormat="1" applyFont="1"/>
    <xf numFmtId="164" fontId="0" fillId="0" borderId="0" xfId="0" applyNumberFormat="1"/>
    <xf numFmtId="0" fontId="0" fillId="2" borderId="1" xfId="0" applyFill="1" applyBorder="1" applyAlignment="1">
      <alignment wrapText="1"/>
    </xf>
    <xf numFmtId="0" fontId="0" fillId="2" borderId="1" xfId="0" applyFill="1" applyBorder="1" applyAlignment="1">
      <alignment horizontal="left" vertical="center"/>
    </xf>
    <xf numFmtId="164" fontId="0" fillId="2" borderId="1" xfId="0" applyNumberFormat="1" applyFill="1" applyBorder="1" applyAlignment="1">
      <alignment horizontal="right" vertical="center"/>
    </xf>
    <xf numFmtId="0" fontId="0" fillId="2" borderId="1" xfId="0" applyFill="1" applyBorder="1" applyAlignment="1">
      <alignment horizontal="justify" wrapText="1"/>
    </xf>
    <xf numFmtId="0" fontId="0" fillId="2" borderId="6" xfId="0" applyFill="1" applyBorder="1" applyAlignment="1">
      <alignment horizontal="justify" wrapText="1"/>
    </xf>
    <xf numFmtId="0" fontId="0" fillId="2" borderId="2" xfId="0" applyFill="1" applyBorder="1" applyAlignment="1">
      <alignment horizontal="left" vertical="center" wrapText="1"/>
    </xf>
    <xf numFmtId="0" fontId="0" fillId="2" borderId="4" xfId="0" applyFill="1" applyBorder="1" applyAlignment="1">
      <alignment horizontal="left" vertical="center" wrapText="1"/>
    </xf>
    <xf numFmtId="2" fontId="3" fillId="5" borderId="2" xfId="0" applyNumberFormat="1" applyFont="1" applyFill="1" applyBorder="1" applyAlignment="1" applyProtection="1">
      <alignment horizontal="left" vertical="top" wrapText="1"/>
      <protection hidden="1"/>
    </xf>
    <xf numFmtId="2" fontId="3" fillId="5" borderId="3" xfId="0" applyNumberFormat="1" applyFont="1" applyFill="1" applyBorder="1" applyAlignment="1" applyProtection="1">
      <alignment horizontal="left" vertical="top" wrapText="1"/>
      <protection hidden="1"/>
    </xf>
    <xf numFmtId="2" fontId="3" fillId="5" borderId="4" xfId="0" applyNumberFormat="1" applyFont="1" applyFill="1" applyBorder="1" applyAlignment="1" applyProtection="1">
      <alignment horizontal="left" vertical="top" wrapText="1"/>
      <protection hidden="1"/>
    </xf>
    <xf numFmtId="0" fontId="0" fillId="5" borderId="2" xfId="0" applyFill="1" applyBorder="1" applyAlignment="1">
      <alignment horizontal="left" vertical="top" wrapText="1"/>
    </xf>
    <xf numFmtId="0" fontId="0" fillId="5" borderId="3" xfId="0" applyFill="1" applyBorder="1" applyAlignment="1">
      <alignment horizontal="left" vertical="top" wrapText="1"/>
    </xf>
    <xf numFmtId="0" fontId="0" fillId="5" borderId="4" xfId="0" applyFill="1" applyBorder="1" applyAlignment="1">
      <alignment horizontal="left" vertical="top" wrapText="1"/>
    </xf>
  </cellXfs>
  <cellStyles count="4">
    <cellStyle name="Comma" xfId="2" builtinId="3"/>
    <cellStyle name="Currency" xfId="1"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5"/>
  <sheetViews>
    <sheetView showGridLines="0" zoomScale="130" zoomScaleNormal="130" workbookViewId="0">
      <selection activeCell="A2" sqref="A2"/>
    </sheetView>
  </sheetViews>
  <sheetFormatPr defaultRowHeight="14.4" x14ac:dyDescent="0.3"/>
  <cols>
    <col min="1" max="1" width="155.88671875" bestFit="1" customWidth="1"/>
  </cols>
  <sheetData>
    <row r="1" spans="1:1" ht="18" x14ac:dyDescent="0.35">
      <c r="A1" s="8" t="s">
        <v>29</v>
      </c>
    </row>
    <row r="2" spans="1:1" ht="18" x14ac:dyDescent="0.35">
      <c r="A2" s="7" t="s">
        <v>56</v>
      </c>
    </row>
    <row r="4" spans="1:1" x14ac:dyDescent="0.3">
      <c r="A4" s="26" t="s">
        <v>0</v>
      </c>
    </row>
    <row r="5" spans="1:1" ht="140.25" customHeight="1" x14ac:dyDescent="0.3">
      <c r="A5" s="25" t="s">
        <v>45</v>
      </c>
    </row>
  </sheetData>
  <customSheetViews>
    <customSheetView guid="{9ADA8D31-78CC-41D8-879E-6F42D9FD7EEC}" showGridLines="0">
      <selection activeCell="A3" sqref="A3"/>
      <pageMargins left="0" right="0" top="0" bottom="0" header="0" footer="0"/>
      <pageSetup orientation="portrait" r:id="rId1"/>
    </customSheetView>
    <customSheetView guid="{72F2C0F1-2A41-4509-AE5F-C8995CB82D14}" scale="190" showGridLines="0">
      <pageMargins left="0" right="0" top="0" bottom="0" header="0" footer="0"/>
      <pageSetup orientation="portrait" r:id="rId2"/>
    </customSheetView>
    <customSheetView guid="{E1CC93E7-FA04-4FD2-AD03-9D98FE7B256A}" scale="190" showGridLines="0">
      <pageMargins left="0" right="0" top="0" bottom="0" header="0" footer="0"/>
      <pageSetup orientation="portrait" r:id="rId3"/>
    </customSheetView>
    <customSheetView guid="{BC406E96-7C9E-4A3F-8964-115C6F50D1E1}" showGridLines="0">
      <pageMargins left="0" right="0" top="0" bottom="0" header="0" footer="0"/>
      <pageSetup orientation="portrait" r:id="rId4"/>
    </customSheetView>
  </customSheetView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D3AC6-BAE2-4C33-924C-9CF5196352B3}">
  <dimension ref="A1:G22"/>
  <sheetViews>
    <sheetView zoomScale="115" zoomScaleNormal="115" workbookViewId="0">
      <selection activeCell="D33" sqref="D33"/>
    </sheetView>
  </sheetViews>
  <sheetFormatPr defaultRowHeight="14.4" x14ac:dyDescent="0.3"/>
  <cols>
    <col min="1" max="1" width="80" customWidth="1"/>
    <col min="2" max="2" width="8.6640625" customWidth="1"/>
    <col min="3" max="3" width="18.6640625" bestFit="1" customWidth="1"/>
    <col min="4" max="4" width="16.6640625" customWidth="1"/>
    <col min="5" max="5" width="19.77734375" customWidth="1"/>
    <col min="7" max="7" width="47.88671875" customWidth="1"/>
  </cols>
  <sheetData>
    <row r="1" spans="1:7" ht="18" x14ac:dyDescent="0.35">
      <c r="A1" s="7" t="str">
        <f>Instructions!A1</f>
        <v>State of Indiana Request for Proposal 24-76258</v>
      </c>
      <c r="B1" s="2"/>
      <c r="C1" s="2"/>
      <c r="D1" s="2"/>
      <c r="E1" s="2"/>
    </row>
    <row r="2" spans="1:7" ht="18" x14ac:dyDescent="0.35">
      <c r="A2" s="7" t="str">
        <f>Instructions!A2</f>
        <v>Attachment D – Cost Proposal - BAFO</v>
      </c>
      <c r="B2" s="2"/>
      <c r="C2" s="6" t="s">
        <v>1</v>
      </c>
      <c r="D2" s="50" t="s">
        <v>57</v>
      </c>
      <c r="E2" s="51"/>
    </row>
    <row r="3" spans="1:7" x14ac:dyDescent="0.3">
      <c r="A3" s="2"/>
      <c r="B3" s="2"/>
      <c r="C3" s="2"/>
      <c r="D3" s="2"/>
      <c r="E3" s="2"/>
    </row>
    <row r="4" spans="1:7" x14ac:dyDescent="0.3">
      <c r="A4" s="15" t="s">
        <v>2</v>
      </c>
      <c r="B4" s="30"/>
      <c r="C4" s="30"/>
      <c r="D4" s="30"/>
      <c r="E4" s="31"/>
    </row>
    <row r="5" spans="1:7" x14ac:dyDescent="0.3">
      <c r="A5" s="52" t="s">
        <v>55</v>
      </c>
      <c r="B5" s="53"/>
      <c r="C5" s="53"/>
      <c r="D5" s="53"/>
      <c r="E5" s="54"/>
    </row>
    <row r="6" spans="1:7" x14ac:dyDescent="0.3">
      <c r="A6" s="2"/>
      <c r="B6" s="3"/>
      <c r="C6" s="3"/>
      <c r="D6" s="3"/>
      <c r="E6" s="2"/>
    </row>
    <row r="7" spans="1:7" x14ac:dyDescent="0.3">
      <c r="A7" s="2"/>
      <c r="B7" s="3"/>
      <c r="C7" s="3"/>
      <c r="D7" s="3"/>
      <c r="E7" s="2"/>
    </row>
    <row r="8" spans="1:7" x14ac:dyDescent="0.3">
      <c r="A8" s="10" t="s">
        <v>25</v>
      </c>
      <c r="B8" s="11" t="s">
        <v>3</v>
      </c>
      <c r="C8" s="11" t="s">
        <v>4</v>
      </c>
      <c r="D8" s="11" t="s">
        <v>5</v>
      </c>
      <c r="E8" s="12" t="s">
        <v>6</v>
      </c>
    </row>
    <row r="9" spans="1:7" x14ac:dyDescent="0.3">
      <c r="A9" s="32" t="s">
        <v>48</v>
      </c>
      <c r="B9" s="33" t="s">
        <v>7</v>
      </c>
      <c r="C9" s="34" t="s">
        <v>7</v>
      </c>
      <c r="D9" s="5">
        <v>0</v>
      </c>
      <c r="E9" s="35">
        <f>D9</f>
        <v>0</v>
      </c>
    </row>
    <row r="10" spans="1:7" x14ac:dyDescent="0.3">
      <c r="A10" s="32" t="s">
        <v>27</v>
      </c>
      <c r="B10" s="33" t="s">
        <v>7</v>
      </c>
      <c r="C10" s="34" t="s">
        <v>7</v>
      </c>
      <c r="D10" s="5">
        <v>0</v>
      </c>
      <c r="E10" s="35">
        <f>D10</f>
        <v>0</v>
      </c>
    </row>
    <row r="11" spans="1:7" x14ac:dyDescent="0.3">
      <c r="A11" s="2"/>
      <c r="B11" s="2"/>
      <c r="C11" s="2"/>
      <c r="D11" s="2"/>
      <c r="E11" s="39"/>
    </row>
    <row r="12" spans="1:7" x14ac:dyDescent="0.3">
      <c r="A12" s="10" t="s">
        <v>28</v>
      </c>
      <c r="B12" s="11" t="s">
        <v>3</v>
      </c>
      <c r="C12" s="11" t="s">
        <v>4</v>
      </c>
      <c r="D12" s="11" t="s">
        <v>5</v>
      </c>
      <c r="E12" s="12" t="s">
        <v>6</v>
      </c>
    </row>
    <row r="13" spans="1:7" s="2" customFormat="1" x14ac:dyDescent="0.3">
      <c r="A13" s="36" t="s">
        <v>34</v>
      </c>
      <c r="B13" s="37" t="s">
        <v>8</v>
      </c>
      <c r="C13" s="34">
        <v>37000</v>
      </c>
      <c r="D13" s="5">
        <v>39.979999999999997</v>
      </c>
      <c r="E13" s="35">
        <f>C13*D13</f>
        <v>1479260</v>
      </c>
      <c r="G13" s="9"/>
    </row>
    <row r="14" spans="1:7" x14ac:dyDescent="0.3">
      <c r="A14" s="40"/>
      <c r="B14" s="2"/>
      <c r="C14" s="2"/>
      <c r="D14" s="2"/>
      <c r="E14" s="39"/>
    </row>
    <row r="15" spans="1:7" x14ac:dyDescent="0.3">
      <c r="A15" s="10" t="s">
        <v>31</v>
      </c>
      <c r="B15" s="11" t="s">
        <v>3</v>
      </c>
      <c r="C15" s="11" t="s">
        <v>4</v>
      </c>
      <c r="D15" s="11" t="s">
        <v>5</v>
      </c>
      <c r="E15" s="12" t="s">
        <v>6</v>
      </c>
    </row>
    <row r="16" spans="1:7" s="2" customFormat="1" x14ac:dyDescent="0.3">
      <c r="A16" s="36" t="s">
        <v>33</v>
      </c>
      <c r="B16" s="37" t="s">
        <v>8</v>
      </c>
      <c r="C16" s="34">
        <v>37000</v>
      </c>
      <c r="D16" s="5">
        <v>200.52</v>
      </c>
      <c r="E16" s="35">
        <f>C16*D16</f>
        <v>7419240</v>
      </c>
    </row>
    <row r="18" spans="1:5" x14ac:dyDescent="0.3">
      <c r="A18" s="10" t="s">
        <v>35</v>
      </c>
      <c r="B18" s="11" t="s">
        <v>3</v>
      </c>
      <c r="C18" s="11" t="s">
        <v>4</v>
      </c>
      <c r="D18" s="11" t="s">
        <v>5</v>
      </c>
      <c r="E18" s="12" t="s">
        <v>6</v>
      </c>
    </row>
    <row r="19" spans="1:5" x14ac:dyDescent="0.3">
      <c r="A19" s="36" t="s">
        <v>32</v>
      </c>
      <c r="B19" s="37" t="s">
        <v>8</v>
      </c>
      <c r="C19" s="34">
        <v>120</v>
      </c>
      <c r="D19" s="5">
        <v>459.4</v>
      </c>
      <c r="E19" s="35">
        <f>C19*D19</f>
        <v>55128</v>
      </c>
    </row>
    <row r="20" spans="1:5" s="2" customFormat="1" x14ac:dyDescent="0.3">
      <c r="A20" s="36" t="s">
        <v>53</v>
      </c>
      <c r="B20" s="37" t="s">
        <v>8</v>
      </c>
      <c r="C20" s="34">
        <v>120</v>
      </c>
      <c r="D20" s="5">
        <v>361.61</v>
      </c>
      <c r="E20" s="35">
        <f>C20*D20</f>
        <v>43393.200000000004</v>
      </c>
    </row>
    <row r="22" spans="1:5" ht="15.6" x14ac:dyDescent="0.3">
      <c r="D22" s="42" t="s">
        <v>54</v>
      </c>
      <c r="E22" s="43">
        <f>SUM(E9:E10,E13,E16,E19:E20)</f>
        <v>8997021.1999999993</v>
      </c>
    </row>
  </sheetData>
  <mergeCells count="2">
    <mergeCell ref="D2:E2"/>
    <mergeCell ref="A5:E5"/>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37"/>
  <sheetViews>
    <sheetView showGridLines="0" zoomScaleNormal="100" workbookViewId="0">
      <selection activeCell="H34" sqref="H34"/>
    </sheetView>
  </sheetViews>
  <sheetFormatPr defaultRowHeight="14.4" x14ac:dyDescent="0.3"/>
  <cols>
    <col min="1" max="1" width="93.44140625" bestFit="1" customWidth="1"/>
    <col min="2" max="2" width="8.6640625" customWidth="1"/>
    <col min="3" max="3" width="11.109375" bestFit="1" customWidth="1"/>
    <col min="4" max="4" width="16.6640625" customWidth="1"/>
    <col min="5" max="5" width="17.5546875" bestFit="1" customWidth="1"/>
  </cols>
  <sheetData>
    <row r="1" spans="1:5" ht="18" x14ac:dyDescent="0.35">
      <c r="A1" s="7" t="str">
        <f>Instructions!A1</f>
        <v>State of Indiana Request for Proposal 24-76258</v>
      </c>
    </row>
    <row r="2" spans="1:5" ht="18" x14ac:dyDescent="0.35">
      <c r="A2" s="7" t="str">
        <f>Instructions!A2</f>
        <v>Attachment D – Cost Proposal - BAFO</v>
      </c>
      <c r="C2" s="6" t="s">
        <v>1</v>
      </c>
      <c r="D2" s="50" t="s">
        <v>57</v>
      </c>
      <c r="E2" s="51"/>
    </row>
    <row r="3" spans="1:5" x14ac:dyDescent="0.3">
      <c r="B3" s="2"/>
      <c r="C3" s="2"/>
      <c r="D3" s="2"/>
      <c r="E3" s="2"/>
    </row>
    <row r="4" spans="1:5" x14ac:dyDescent="0.3">
      <c r="A4" s="19" t="s">
        <v>17</v>
      </c>
      <c r="B4" s="23"/>
      <c r="C4" s="23"/>
      <c r="D4" s="23"/>
      <c r="E4" s="23"/>
    </row>
    <row r="5" spans="1:5" x14ac:dyDescent="0.3">
      <c r="A5" s="20" t="s">
        <v>18</v>
      </c>
      <c r="B5" s="21"/>
      <c r="C5" s="21"/>
      <c r="D5" s="21"/>
      <c r="E5" s="22"/>
    </row>
    <row r="7" spans="1:5" x14ac:dyDescent="0.3">
      <c r="A7" s="10" t="s">
        <v>30</v>
      </c>
      <c r="B7" s="11" t="s">
        <v>3</v>
      </c>
      <c r="C7" s="11" t="s">
        <v>4</v>
      </c>
      <c r="D7" s="11" t="s">
        <v>5</v>
      </c>
      <c r="E7" s="12" t="s">
        <v>6</v>
      </c>
    </row>
    <row r="8" spans="1:5" x14ac:dyDescent="0.3">
      <c r="A8" s="24" t="s">
        <v>52</v>
      </c>
      <c r="B8" s="38" t="s">
        <v>8</v>
      </c>
      <c r="C8" s="28">
        <v>37000</v>
      </c>
      <c r="D8" s="5">
        <v>55.25</v>
      </c>
      <c r="E8" s="29">
        <f t="shared" ref="E8" si="0">C8*D8</f>
        <v>2044250</v>
      </c>
    </row>
    <row r="9" spans="1:5" x14ac:dyDescent="0.3">
      <c r="A9" s="24" t="s">
        <v>9</v>
      </c>
      <c r="B9" s="38" t="s">
        <v>8</v>
      </c>
      <c r="C9" s="28">
        <v>400</v>
      </c>
      <c r="D9" s="5">
        <v>140.63999999999999</v>
      </c>
      <c r="E9" s="29">
        <f t="shared" ref="E9:E14" si="1">C9*D9</f>
        <v>56255.999999999993</v>
      </c>
    </row>
    <row r="10" spans="1:5" x14ac:dyDescent="0.3">
      <c r="A10" s="24" t="s">
        <v>10</v>
      </c>
      <c r="B10" s="38" t="s">
        <v>8</v>
      </c>
      <c r="C10" s="28">
        <v>36</v>
      </c>
      <c r="D10" s="5">
        <v>465.25</v>
      </c>
      <c r="E10" s="29">
        <f t="shared" si="1"/>
        <v>16749</v>
      </c>
    </row>
    <row r="11" spans="1:5" x14ac:dyDescent="0.3">
      <c r="A11" s="24" t="s">
        <v>11</v>
      </c>
      <c r="B11" s="38" t="s">
        <v>8</v>
      </c>
      <c r="C11" s="28">
        <v>400</v>
      </c>
      <c r="D11" s="5">
        <v>89.97</v>
      </c>
      <c r="E11" s="29">
        <f t="shared" si="1"/>
        <v>35988</v>
      </c>
    </row>
    <row r="12" spans="1:5" x14ac:dyDescent="0.3">
      <c r="A12" s="24" t="s">
        <v>12</v>
      </c>
      <c r="B12" s="38" t="s">
        <v>8</v>
      </c>
      <c r="C12" s="28">
        <v>36</v>
      </c>
      <c r="D12" s="5">
        <v>683.39</v>
      </c>
      <c r="E12" s="29">
        <f t="shared" si="1"/>
        <v>24602.04</v>
      </c>
    </row>
    <row r="13" spans="1:5" x14ac:dyDescent="0.3">
      <c r="A13" s="24" t="s">
        <v>13</v>
      </c>
      <c r="B13" s="38" t="s">
        <v>8</v>
      </c>
      <c r="C13" s="28">
        <v>400</v>
      </c>
      <c r="D13" s="5">
        <v>204.91</v>
      </c>
      <c r="E13" s="29">
        <f t="shared" si="1"/>
        <v>81964</v>
      </c>
    </row>
    <row r="14" spans="1:5" x14ac:dyDescent="0.3">
      <c r="A14" s="24" t="s">
        <v>14</v>
      </c>
      <c r="B14" s="38" t="s">
        <v>8</v>
      </c>
      <c r="C14" s="28">
        <v>36</v>
      </c>
      <c r="D14" s="5">
        <v>773.32</v>
      </c>
      <c r="E14" s="29">
        <f t="shared" si="1"/>
        <v>27839.52</v>
      </c>
    </row>
    <row r="15" spans="1:5" x14ac:dyDescent="0.3">
      <c r="A15" s="24"/>
      <c r="B15" s="38"/>
      <c r="C15" s="28"/>
      <c r="D15" s="5"/>
      <c r="E15" s="29"/>
    </row>
    <row r="16" spans="1:5" x14ac:dyDescent="0.3">
      <c r="A16" s="2"/>
      <c r="B16" s="4"/>
      <c r="C16" s="4"/>
      <c r="D16" s="4"/>
      <c r="E16" s="1"/>
    </row>
    <row r="17" spans="1:5" x14ac:dyDescent="0.3">
      <c r="A17" s="10" t="s">
        <v>26</v>
      </c>
      <c r="B17" s="11" t="s">
        <v>3</v>
      </c>
      <c r="C17" s="11" t="s">
        <v>4</v>
      </c>
      <c r="D17" s="11" t="s">
        <v>5</v>
      </c>
      <c r="E17" s="12" t="s">
        <v>6</v>
      </c>
    </row>
    <row r="18" spans="1:5" x14ac:dyDescent="0.3">
      <c r="A18" s="24" t="s">
        <v>15</v>
      </c>
      <c r="B18" s="38" t="s">
        <v>8</v>
      </c>
      <c r="C18" s="28">
        <v>400</v>
      </c>
      <c r="D18" s="5">
        <v>294.3</v>
      </c>
      <c r="E18" s="29">
        <f>C18*D18</f>
        <v>117720</v>
      </c>
    </row>
    <row r="19" spans="1:5" x14ac:dyDescent="0.3">
      <c r="A19" s="24" t="s">
        <v>16</v>
      </c>
      <c r="B19" s="38" t="s">
        <v>8</v>
      </c>
      <c r="C19" s="28">
        <v>36</v>
      </c>
      <c r="D19" s="5">
        <v>858.35</v>
      </c>
      <c r="E19" s="29">
        <f>C19*D19</f>
        <v>30900.600000000002</v>
      </c>
    </row>
    <row r="20" spans="1:5" x14ac:dyDescent="0.3">
      <c r="A20" s="24" t="s">
        <v>36</v>
      </c>
      <c r="B20" s="38" t="s">
        <v>8</v>
      </c>
      <c r="C20" s="28">
        <v>400</v>
      </c>
      <c r="D20" s="5">
        <v>369.57</v>
      </c>
      <c r="E20" s="29">
        <f>C20*D20</f>
        <v>147828</v>
      </c>
    </row>
    <row r="21" spans="1:5" x14ac:dyDescent="0.3">
      <c r="A21" s="24" t="s">
        <v>37</v>
      </c>
      <c r="B21" s="38" t="s">
        <v>8</v>
      </c>
      <c r="C21" s="28">
        <v>36</v>
      </c>
      <c r="D21" s="5">
        <v>983.17</v>
      </c>
      <c r="E21" s="29">
        <f>C21*D21</f>
        <v>35394.119999999995</v>
      </c>
    </row>
    <row r="22" spans="1:5" x14ac:dyDescent="0.3">
      <c r="A22" s="24" t="s">
        <v>46</v>
      </c>
      <c r="B22" s="38" t="s">
        <v>8</v>
      </c>
      <c r="C22" s="28">
        <v>37000</v>
      </c>
      <c r="D22" s="5">
        <v>25.39</v>
      </c>
      <c r="E22" s="29">
        <f t="shared" ref="E22:E24" si="2">C22*D22</f>
        <v>939430</v>
      </c>
    </row>
    <row r="23" spans="1:5" x14ac:dyDescent="0.3">
      <c r="A23" s="24" t="s">
        <v>47</v>
      </c>
      <c r="B23" s="38" t="s">
        <v>8</v>
      </c>
      <c r="C23" s="28">
        <v>400</v>
      </c>
      <c r="D23" s="5">
        <v>70.58</v>
      </c>
      <c r="E23" s="29">
        <f t="shared" si="2"/>
        <v>28232</v>
      </c>
    </row>
    <row r="24" spans="1:5" x14ac:dyDescent="0.3">
      <c r="A24" s="24" t="s">
        <v>47</v>
      </c>
      <c r="B24" s="38" t="s">
        <v>8</v>
      </c>
      <c r="C24" s="28">
        <v>36</v>
      </c>
      <c r="D24" s="5">
        <v>423.25</v>
      </c>
      <c r="E24" s="29">
        <f t="shared" si="2"/>
        <v>15237</v>
      </c>
    </row>
    <row r="25" spans="1:5" x14ac:dyDescent="0.3">
      <c r="A25" s="24" t="s">
        <v>40</v>
      </c>
      <c r="B25" s="38" t="s">
        <v>8</v>
      </c>
      <c r="C25" s="28">
        <v>37000</v>
      </c>
      <c r="D25" s="5">
        <v>14.34</v>
      </c>
      <c r="E25" s="29">
        <f t="shared" ref="E25:E36" si="3">C25*D25</f>
        <v>530580</v>
      </c>
    </row>
    <row r="26" spans="1:5" x14ac:dyDescent="0.3">
      <c r="A26" s="24" t="s">
        <v>38</v>
      </c>
      <c r="B26" s="38" t="s">
        <v>8</v>
      </c>
      <c r="C26" s="28">
        <v>400</v>
      </c>
      <c r="D26" s="5">
        <v>46.15</v>
      </c>
      <c r="E26" s="29">
        <f t="shared" si="3"/>
        <v>18460</v>
      </c>
    </row>
    <row r="27" spans="1:5" x14ac:dyDescent="0.3">
      <c r="A27" s="24" t="s">
        <v>38</v>
      </c>
      <c r="B27" s="38" t="s">
        <v>8</v>
      </c>
      <c r="C27" s="28">
        <v>36</v>
      </c>
      <c r="D27" s="5">
        <v>314.24</v>
      </c>
      <c r="E27" s="29">
        <f t="shared" si="3"/>
        <v>11312.64</v>
      </c>
    </row>
    <row r="28" spans="1:5" x14ac:dyDescent="0.3">
      <c r="A28" s="24" t="s">
        <v>41</v>
      </c>
      <c r="B28" s="38" t="s">
        <v>8</v>
      </c>
      <c r="C28" s="28">
        <v>37000</v>
      </c>
      <c r="D28" s="5">
        <v>3.46</v>
      </c>
      <c r="E28" s="29">
        <f t="shared" si="3"/>
        <v>128020</v>
      </c>
    </row>
    <row r="29" spans="1:5" x14ac:dyDescent="0.3">
      <c r="A29" s="24" t="s">
        <v>39</v>
      </c>
      <c r="B29" s="38" t="s">
        <v>8</v>
      </c>
      <c r="C29" s="28">
        <v>400</v>
      </c>
      <c r="D29" s="5">
        <v>24.43</v>
      </c>
      <c r="E29" s="29">
        <f t="shared" si="3"/>
        <v>9772</v>
      </c>
    </row>
    <row r="30" spans="1:5" x14ac:dyDescent="0.3">
      <c r="A30" s="24" t="s">
        <v>39</v>
      </c>
      <c r="B30" s="38" t="s">
        <v>8</v>
      </c>
      <c r="C30" s="28">
        <v>36</v>
      </c>
      <c r="D30" s="5">
        <v>186.3</v>
      </c>
      <c r="E30" s="29">
        <f t="shared" si="3"/>
        <v>6706.8</v>
      </c>
    </row>
    <row r="31" spans="1:5" x14ac:dyDescent="0.3">
      <c r="A31" s="24" t="s">
        <v>49</v>
      </c>
      <c r="B31" s="38" t="s">
        <v>8</v>
      </c>
      <c r="C31" s="28">
        <v>37000</v>
      </c>
      <c r="D31" s="5">
        <v>13.51</v>
      </c>
      <c r="E31" s="29">
        <f t="shared" ref="E31" si="4">C31*D31</f>
        <v>499870</v>
      </c>
    </row>
    <row r="32" spans="1:5" x14ac:dyDescent="0.3">
      <c r="A32" s="24" t="s">
        <v>42</v>
      </c>
      <c r="B32" s="38" t="s">
        <v>8</v>
      </c>
      <c r="C32" s="28">
        <v>37000</v>
      </c>
      <c r="D32" s="5">
        <v>1.8</v>
      </c>
      <c r="E32" s="29">
        <f t="shared" si="3"/>
        <v>66600</v>
      </c>
    </row>
    <row r="33" spans="1:5" x14ac:dyDescent="0.3">
      <c r="A33" s="24" t="s">
        <v>50</v>
      </c>
      <c r="B33" s="38" t="s">
        <v>8</v>
      </c>
      <c r="C33" s="28">
        <v>37000</v>
      </c>
      <c r="D33" s="5">
        <v>29.96</v>
      </c>
      <c r="E33" s="29">
        <f t="shared" si="3"/>
        <v>1108520</v>
      </c>
    </row>
    <row r="34" spans="1:5" x14ac:dyDescent="0.3">
      <c r="A34" s="24" t="s">
        <v>51</v>
      </c>
      <c r="B34" s="38" t="s">
        <v>8</v>
      </c>
      <c r="C34" s="28">
        <v>400</v>
      </c>
      <c r="D34" s="5">
        <v>183.35</v>
      </c>
      <c r="E34" s="29">
        <f t="shared" ref="E34:E35" si="5">C34*D34</f>
        <v>73340</v>
      </c>
    </row>
    <row r="35" spans="1:5" x14ac:dyDescent="0.3">
      <c r="A35" s="24" t="s">
        <v>51</v>
      </c>
      <c r="B35" s="38" t="s">
        <v>8</v>
      </c>
      <c r="C35" s="28">
        <v>36</v>
      </c>
      <c r="D35" s="5">
        <v>1066.01</v>
      </c>
      <c r="E35" s="29">
        <f t="shared" si="5"/>
        <v>38376.36</v>
      </c>
    </row>
    <row r="36" spans="1:5" x14ac:dyDescent="0.3">
      <c r="A36" s="24" t="s">
        <v>43</v>
      </c>
      <c r="B36" s="38" t="s">
        <v>8</v>
      </c>
      <c r="C36" s="28">
        <v>37000</v>
      </c>
      <c r="D36" s="5">
        <v>1.59</v>
      </c>
      <c r="E36" s="29">
        <f t="shared" si="3"/>
        <v>58830</v>
      </c>
    </row>
    <row r="37" spans="1:5" x14ac:dyDescent="0.3">
      <c r="E37" s="44"/>
    </row>
  </sheetData>
  <customSheetViews>
    <customSheetView guid="{9ADA8D31-78CC-41D8-879E-6F42D9FD7EEC}">
      <selection activeCell="A4" sqref="A4"/>
      <pageMargins left="0" right="0" top="0" bottom="0" header="0" footer="0"/>
    </customSheetView>
    <customSheetView guid="{72F2C0F1-2A41-4509-AE5F-C8995CB82D14}" scale="150">
      <pageMargins left="0" right="0" top="0" bottom="0" header="0" footer="0"/>
    </customSheetView>
    <customSheetView guid="{E1CC93E7-FA04-4FD2-AD03-9D98FE7B256A}" scale="150" topLeftCell="A7">
      <selection activeCell="A23" sqref="A23"/>
      <pageMargins left="0" right="0" top="0" bottom="0" header="0" footer="0"/>
    </customSheetView>
    <customSheetView guid="{BC406E96-7C9E-4A3F-8964-115C6F50D1E1}">
      <selection activeCell="A24" sqref="A24"/>
      <pageMargins left="0" right="0" top="0" bottom="0" header="0" footer="0"/>
    </customSheetView>
  </customSheetViews>
  <mergeCells count="1">
    <mergeCell ref="D2:E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0"/>
  <sheetViews>
    <sheetView showGridLines="0" zoomScaleNormal="140" workbookViewId="0">
      <selection activeCell="D2" sqref="D2"/>
    </sheetView>
  </sheetViews>
  <sheetFormatPr defaultRowHeight="14.4" x14ac:dyDescent="0.3"/>
  <cols>
    <col min="1" max="1" width="82.109375" customWidth="1"/>
    <col min="2" max="2" width="12.6640625" customWidth="1"/>
    <col min="3" max="3" width="14.88671875" bestFit="1" customWidth="1"/>
    <col min="4" max="4" width="77.44140625" customWidth="1"/>
  </cols>
  <sheetData>
    <row r="1" spans="1:4" ht="18" x14ac:dyDescent="0.35">
      <c r="A1" s="7" t="str">
        <f>Instructions!A1</f>
        <v>State of Indiana Request for Proposal 24-76258</v>
      </c>
    </row>
    <row r="2" spans="1:4" ht="18" x14ac:dyDescent="0.35">
      <c r="A2" s="7" t="str">
        <f>Instructions!A2</f>
        <v>Attachment D – Cost Proposal - BAFO</v>
      </c>
      <c r="C2" s="6" t="s">
        <v>1</v>
      </c>
      <c r="D2" s="41" t="s">
        <v>57</v>
      </c>
    </row>
    <row r="4" spans="1:4" x14ac:dyDescent="0.3">
      <c r="A4" s="15" t="s">
        <v>19</v>
      </c>
      <c r="B4" s="16"/>
      <c r="C4" s="16"/>
      <c r="D4" s="17"/>
    </row>
    <row r="5" spans="1:4" ht="124.5" customHeight="1" x14ac:dyDescent="0.3">
      <c r="A5" s="55" t="s">
        <v>20</v>
      </c>
      <c r="B5" s="56"/>
      <c r="C5" s="56"/>
      <c r="D5" s="57"/>
    </row>
    <row r="7" spans="1:4" x14ac:dyDescent="0.3">
      <c r="A7" s="10" t="s">
        <v>21</v>
      </c>
      <c r="B7" s="11" t="s">
        <v>3</v>
      </c>
      <c r="C7" s="11" t="s">
        <v>5</v>
      </c>
      <c r="D7" s="11" t="s">
        <v>22</v>
      </c>
    </row>
    <row r="8" spans="1:4" ht="28.8" x14ac:dyDescent="0.3">
      <c r="A8" s="46" t="s">
        <v>58</v>
      </c>
      <c r="B8" s="46" t="s">
        <v>8</v>
      </c>
      <c r="C8" s="47">
        <v>200.52</v>
      </c>
      <c r="D8" s="45" t="s">
        <v>81</v>
      </c>
    </row>
    <row r="9" spans="1:4" ht="28.8" x14ac:dyDescent="0.3">
      <c r="A9" s="46" t="s">
        <v>59</v>
      </c>
      <c r="B9" s="46" t="s">
        <v>8</v>
      </c>
      <c r="C9" s="47">
        <v>285.33</v>
      </c>
      <c r="D9" s="45" t="s">
        <v>82</v>
      </c>
    </row>
    <row r="10" spans="1:4" ht="28.8" x14ac:dyDescent="0.3">
      <c r="A10" s="46" t="s">
        <v>60</v>
      </c>
      <c r="B10" s="46" t="s">
        <v>8</v>
      </c>
      <c r="C10" s="47">
        <v>596.41999999999996</v>
      </c>
      <c r="D10" s="45" t="s">
        <v>83</v>
      </c>
    </row>
    <row r="11" spans="1:4" x14ac:dyDescent="0.3">
      <c r="A11" s="27" t="s">
        <v>61</v>
      </c>
      <c r="B11" s="27" t="s">
        <v>62</v>
      </c>
      <c r="C11" s="27" t="s">
        <v>63</v>
      </c>
      <c r="D11" s="27" t="s">
        <v>63</v>
      </c>
    </row>
    <row r="12" spans="1:4" x14ac:dyDescent="0.3">
      <c r="A12" s="27" t="s">
        <v>64</v>
      </c>
      <c r="B12" s="27" t="s">
        <v>62</v>
      </c>
      <c r="C12" s="27" t="s">
        <v>63</v>
      </c>
      <c r="D12" s="27" t="s">
        <v>63</v>
      </c>
    </row>
    <row r="13" spans="1:4" x14ac:dyDescent="0.3">
      <c r="A13" s="27" t="s">
        <v>65</v>
      </c>
      <c r="B13" s="27" t="s">
        <v>62</v>
      </c>
      <c r="C13" s="27" t="s">
        <v>63</v>
      </c>
      <c r="D13" s="27" t="s">
        <v>63</v>
      </c>
    </row>
    <row r="14" spans="1:4" x14ac:dyDescent="0.3">
      <c r="A14" s="27" t="s">
        <v>66</v>
      </c>
      <c r="B14" s="27" t="s">
        <v>62</v>
      </c>
      <c r="C14" s="27" t="s">
        <v>63</v>
      </c>
      <c r="D14" s="27" t="s">
        <v>63</v>
      </c>
    </row>
    <row r="15" spans="1:4" x14ac:dyDescent="0.3">
      <c r="A15" s="27" t="s">
        <v>67</v>
      </c>
      <c r="B15" s="27" t="s">
        <v>62</v>
      </c>
      <c r="C15" s="27" t="s">
        <v>63</v>
      </c>
      <c r="D15" s="27" t="s">
        <v>63</v>
      </c>
    </row>
    <row r="16" spans="1:4" x14ac:dyDescent="0.3">
      <c r="A16" s="27" t="s">
        <v>68</v>
      </c>
      <c r="B16" s="27" t="s">
        <v>62</v>
      </c>
      <c r="C16" s="27" t="s">
        <v>63</v>
      </c>
      <c r="D16" s="27" t="s">
        <v>63</v>
      </c>
    </row>
    <row r="17" spans="1:4" x14ac:dyDescent="0.3">
      <c r="A17" s="27" t="s">
        <v>69</v>
      </c>
      <c r="B17" s="27" t="s">
        <v>62</v>
      </c>
      <c r="C17" s="27" t="s">
        <v>63</v>
      </c>
      <c r="D17" s="27" t="s">
        <v>63</v>
      </c>
    </row>
    <row r="18" spans="1:4" x14ac:dyDescent="0.3">
      <c r="A18" s="27" t="s">
        <v>70</v>
      </c>
      <c r="B18" s="27" t="s">
        <v>62</v>
      </c>
      <c r="C18" s="27" t="s">
        <v>63</v>
      </c>
      <c r="D18" s="27" t="s">
        <v>63</v>
      </c>
    </row>
    <row r="19" spans="1:4" x14ac:dyDescent="0.3">
      <c r="A19" s="27" t="s">
        <v>71</v>
      </c>
      <c r="B19" s="27" t="s">
        <v>62</v>
      </c>
      <c r="C19" s="27" t="s">
        <v>63</v>
      </c>
      <c r="D19" s="27" t="s">
        <v>63</v>
      </c>
    </row>
    <row r="20" spans="1:4" x14ac:dyDescent="0.3">
      <c r="A20" s="27" t="s">
        <v>72</v>
      </c>
      <c r="B20" s="27" t="s">
        <v>62</v>
      </c>
      <c r="C20" s="27" t="s">
        <v>63</v>
      </c>
      <c r="D20" s="27" t="s">
        <v>63</v>
      </c>
    </row>
    <row r="21" spans="1:4" x14ac:dyDescent="0.3">
      <c r="A21" s="27" t="s">
        <v>73</v>
      </c>
      <c r="B21" s="27" t="s">
        <v>62</v>
      </c>
      <c r="C21" s="27" t="s">
        <v>63</v>
      </c>
      <c r="D21" s="27" t="s">
        <v>63</v>
      </c>
    </row>
    <row r="22" spans="1:4" x14ac:dyDescent="0.3">
      <c r="A22" s="27" t="s">
        <v>74</v>
      </c>
      <c r="B22" s="27" t="s">
        <v>62</v>
      </c>
      <c r="C22" s="27" t="s">
        <v>63</v>
      </c>
      <c r="D22" s="27" t="s">
        <v>63</v>
      </c>
    </row>
    <row r="23" spans="1:4" x14ac:dyDescent="0.3">
      <c r="A23" s="27" t="s">
        <v>75</v>
      </c>
      <c r="B23" s="27" t="s">
        <v>62</v>
      </c>
      <c r="C23" s="27" t="s">
        <v>63</v>
      </c>
      <c r="D23" s="27" t="s">
        <v>63</v>
      </c>
    </row>
    <row r="24" spans="1:4" x14ac:dyDescent="0.3">
      <c r="A24" s="27" t="s">
        <v>76</v>
      </c>
      <c r="B24" s="27" t="s">
        <v>62</v>
      </c>
      <c r="C24" s="27" t="s">
        <v>63</v>
      </c>
      <c r="D24" s="27" t="s">
        <v>63</v>
      </c>
    </row>
    <row r="25" spans="1:4" x14ac:dyDescent="0.3">
      <c r="A25" s="27" t="s">
        <v>77</v>
      </c>
      <c r="B25" s="27" t="s">
        <v>62</v>
      </c>
      <c r="C25" s="27" t="s">
        <v>63</v>
      </c>
      <c r="D25" s="27" t="s">
        <v>63</v>
      </c>
    </row>
    <row r="26" spans="1:4" x14ac:dyDescent="0.3">
      <c r="A26" s="27" t="s">
        <v>78</v>
      </c>
      <c r="B26" s="27" t="s">
        <v>62</v>
      </c>
      <c r="C26" s="27" t="s">
        <v>63</v>
      </c>
      <c r="D26" s="27" t="s">
        <v>63</v>
      </c>
    </row>
    <row r="27" spans="1:4" x14ac:dyDescent="0.3">
      <c r="A27" s="27" t="s">
        <v>79</v>
      </c>
      <c r="B27" s="27" t="s">
        <v>62</v>
      </c>
      <c r="C27" s="27" t="s">
        <v>63</v>
      </c>
      <c r="D27" s="27" t="s">
        <v>63</v>
      </c>
    </row>
    <row r="28" spans="1:4" x14ac:dyDescent="0.3">
      <c r="A28" s="27" t="s">
        <v>80</v>
      </c>
      <c r="B28" s="27" t="s">
        <v>62</v>
      </c>
      <c r="C28" s="27" t="s">
        <v>63</v>
      </c>
      <c r="D28" s="27" t="s">
        <v>63</v>
      </c>
    </row>
    <row r="29" spans="1:4" x14ac:dyDescent="0.3">
      <c r="A29" s="27"/>
      <c r="B29" s="27"/>
      <c r="C29" s="27"/>
      <c r="D29" s="27"/>
    </row>
    <row r="30" spans="1:4" x14ac:dyDescent="0.3">
      <c r="A30" s="27"/>
      <c r="B30" s="27"/>
      <c r="C30" s="27"/>
      <c r="D30" s="27"/>
    </row>
  </sheetData>
  <customSheetViews>
    <customSheetView guid="{9ADA8D31-78CC-41D8-879E-6F42D9FD7EEC}" showGridLines="0">
      <selection activeCell="A7" sqref="A7:D7"/>
      <pageMargins left="0" right="0" top="0" bottom="0" header="0" footer="0"/>
    </customSheetView>
    <customSheetView guid="{72F2C0F1-2A41-4509-AE5F-C8995CB82D14}" showGridLines="0">
      <selection activeCell="A7" sqref="A7:D7"/>
      <pageMargins left="0" right="0" top="0" bottom="0" header="0" footer="0"/>
    </customSheetView>
    <customSheetView guid="{E1CC93E7-FA04-4FD2-AD03-9D98FE7B256A}" showGridLines="0">
      <selection activeCell="A7" sqref="A7:D7"/>
      <pageMargins left="0" right="0" top="0" bottom="0" header="0" footer="0"/>
    </customSheetView>
    <customSheetView guid="{BC406E96-7C9E-4A3F-8964-115C6F50D1E1}" showGridLines="0">
      <selection activeCell="A7" sqref="A7:D7"/>
      <pageMargins left="0" right="0" top="0" bottom="0" header="0" footer="0"/>
    </customSheetView>
  </customSheetViews>
  <mergeCells count="1">
    <mergeCell ref="A5:D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1DC00D-9CD6-46D5-9C2A-28DBD82403E7}">
  <dimension ref="A1:A6"/>
  <sheetViews>
    <sheetView showGridLines="0" topLeftCell="A5" zoomScale="130" zoomScaleNormal="130" workbookViewId="0">
      <selection activeCell="E11" sqref="E11"/>
    </sheetView>
  </sheetViews>
  <sheetFormatPr defaultRowHeight="14.4" x14ac:dyDescent="0.3"/>
  <cols>
    <col min="1" max="1" width="112.6640625" bestFit="1" customWidth="1"/>
  </cols>
  <sheetData>
    <row r="1" spans="1:1" ht="18" x14ac:dyDescent="0.35">
      <c r="A1" s="7" t="str">
        <f>Instructions!A1</f>
        <v>State of Indiana Request for Proposal 24-76258</v>
      </c>
    </row>
    <row r="2" spans="1:1" ht="18" x14ac:dyDescent="0.35">
      <c r="A2" s="7" t="str">
        <f>Instructions!A2</f>
        <v>Attachment D – Cost Proposal - BAFO</v>
      </c>
    </row>
    <row r="3" spans="1:1" x14ac:dyDescent="0.3">
      <c r="A3" s="14"/>
    </row>
    <row r="4" spans="1:1" x14ac:dyDescent="0.3">
      <c r="A4" s="13" t="s">
        <v>23</v>
      </c>
    </row>
    <row r="5" spans="1:1" ht="43.2" x14ac:dyDescent="0.3">
      <c r="A5" s="18" t="s">
        <v>44</v>
      </c>
    </row>
    <row r="6" spans="1:1" ht="216" x14ac:dyDescent="0.3">
      <c r="A6" s="49" t="s">
        <v>84</v>
      </c>
    </row>
  </sheetData>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9111C3-18E5-445D-A452-A345606906F2}">
  <dimension ref="A1:A6"/>
  <sheetViews>
    <sheetView showGridLines="0" tabSelected="1" zoomScale="130" zoomScaleNormal="130" workbookViewId="0">
      <selection activeCell="A6" sqref="A6"/>
    </sheetView>
  </sheetViews>
  <sheetFormatPr defaultRowHeight="14.4" x14ac:dyDescent="0.3"/>
  <cols>
    <col min="1" max="1" width="112.6640625" bestFit="1" customWidth="1"/>
  </cols>
  <sheetData>
    <row r="1" spans="1:1" ht="18" x14ac:dyDescent="0.35">
      <c r="A1" s="7" t="str">
        <f>Instructions!A1</f>
        <v>State of Indiana Request for Proposal 24-76258</v>
      </c>
    </row>
    <row r="2" spans="1:1" ht="18" x14ac:dyDescent="0.35">
      <c r="A2" s="7" t="str">
        <f>Instructions!A2</f>
        <v>Attachment D – Cost Proposal - BAFO</v>
      </c>
    </row>
    <row r="3" spans="1:1" x14ac:dyDescent="0.3">
      <c r="A3" s="14"/>
    </row>
    <row r="4" spans="1:1" x14ac:dyDescent="0.3">
      <c r="A4" s="13" t="s">
        <v>24</v>
      </c>
    </row>
    <row r="5" spans="1:1" ht="43.2" x14ac:dyDescent="0.3">
      <c r="A5" s="18" t="s">
        <v>44</v>
      </c>
    </row>
    <row r="6" spans="1:1" ht="201.6" x14ac:dyDescent="0.3">
      <c r="A6" s="48" t="s">
        <v>85</v>
      </c>
    </row>
  </sheetData>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igrationWizIdPermissionLevels xmlns="0e5e7731-e2cb-4c30-9080-0b29a3cd297f" xsi:nil="true"/>
    <MigrationWizId xmlns="0e5e7731-e2cb-4c30-9080-0b29a3cd297f" xsi:nil="true"/>
    <MigrationWizIdPermissions xmlns="0e5e7731-e2cb-4c30-9080-0b29a3cd297f" xsi:nil="true"/>
    <MigrationWizIdSecurityGroups xmlns="0e5e7731-e2cb-4c30-9080-0b29a3cd297f" xsi:nil="true"/>
    <Thumbnail xmlns="0e5e7731-e2cb-4c30-9080-0b29a3cd297f" xsi:nil="true"/>
    <MigrationWizIdDocumentLibraryPermissions xmlns="0e5e7731-e2cb-4c30-9080-0b29a3cd297f" xsi:nil="true"/>
    <TaxCatchAll xmlns="bb36faf6-a740-47c9-92be-fd80c3fde295" xsi:nil="true"/>
    <lcf76f155ced4ddcb4097134ff3c332f xmlns="0e5e7731-e2cb-4c30-9080-0b29a3cd297f">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1298B56AB346147A0C92D3B8623280B" ma:contentTypeVersion="27" ma:contentTypeDescription="Create a new document." ma:contentTypeScope="" ma:versionID="3de9b4ce40ac5f7d5f129b483cb38ac2">
  <xsd:schema xmlns:xsd="http://www.w3.org/2001/XMLSchema" xmlns:xs="http://www.w3.org/2001/XMLSchema" xmlns:p="http://schemas.microsoft.com/office/2006/metadata/properties" xmlns:ns2="0e5e7731-e2cb-4c30-9080-0b29a3cd297f" xmlns:ns3="bb36faf6-a740-47c9-92be-fd80c3fde295" targetNamespace="http://schemas.microsoft.com/office/2006/metadata/properties" ma:root="true" ma:fieldsID="2146ffb91bfbba6900132bbc6bd7c813" ns2:_="" ns3:_="">
    <xsd:import namespace="0e5e7731-e2cb-4c30-9080-0b29a3cd297f"/>
    <xsd:import namespace="bb36faf6-a740-47c9-92be-fd80c3fde295"/>
    <xsd:element name="properties">
      <xsd:complexType>
        <xsd:sequence>
          <xsd:element name="documentManagement">
            <xsd:complexType>
              <xsd:all>
                <xsd:element ref="ns2:MigrationWizId" minOccurs="0"/>
                <xsd:element ref="ns2:MigrationWizIdPermissions" minOccurs="0"/>
                <xsd:element ref="ns2:MigrationWizIdPermissionLevels" minOccurs="0"/>
                <xsd:element ref="ns2:MigrationWizIdDocumentLibraryPermissions" minOccurs="0"/>
                <xsd:element ref="ns2:MigrationWizIdSecurityGroups" minOccurs="0"/>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DateTaken"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Thumbnai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5e7731-e2cb-4c30-9080-0b29a3cd297f" elementFormDefault="qualified">
    <xsd:import namespace="http://schemas.microsoft.com/office/2006/documentManagement/types"/>
    <xsd:import namespace="http://schemas.microsoft.com/office/infopath/2007/PartnerControls"/>
    <xsd:element name="MigrationWizId" ma:index="8" nillable="true" ma:displayName="MigrationWizId" ma:internalName="MigrationWizId">
      <xsd:simpleType>
        <xsd:restriction base="dms:Text"/>
      </xsd:simpleType>
    </xsd:element>
    <xsd:element name="MigrationWizIdPermissions" ma:index="9" nillable="true" ma:displayName="MigrationWizIdPermissions" ma:internalName="MigrationWizIdPermissions">
      <xsd:simpleType>
        <xsd:restriction base="dms:Text"/>
      </xsd:simpleType>
    </xsd:element>
    <xsd:element name="MigrationWizIdPermissionLevels" ma:index="10" nillable="true" ma:displayName="MigrationWizIdPermissionLevels" ma:internalName="MigrationWizIdPermissionLevels">
      <xsd:simpleType>
        <xsd:restriction base="dms:Text"/>
      </xsd:simpleType>
    </xsd:element>
    <xsd:element name="MigrationWizIdDocumentLibraryPermissions" ma:index="11" nillable="true" ma:displayName="MigrationWizIdDocumentLibraryPermissions" ma:internalName="MigrationWizIdDocumentLibraryPermissions">
      <xsd:simpleType>
        <xsd:restriction base="dms:Text"/>
      </xsd:simpleType>
    </xsd:element>
    <xsd:element name="MigrationWizIdSecurityGroups" ma:index="12" nillable="true" ma:displayName="MigrationWizIdSecurityGroups" ma:internalName="MigrationWizIdSecurityGroups">
      <xsd:simpleType>
        <xsd:restriction base="dms:Text"/>
      </xsd:simple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LengthInSeconds" ma:index="24" nillable="true" ma:displayName="Length (seconds)" ma:internalName="MediaLengthInSeconds" ma:readOnly="true">
      <xsd:simpleType>
        <xsd:restriction base="dms:Unknown"/>
      </xsd:simpleType>
    </xsd:element>
    <xsd:element name="MediaServiceLocation" ma:index="25" nillable="true" ma:displayName="Location" ma:internalName="MediaServiceLocation" ma:readOnly="true">
      <xsd:simpleType>
        <xsd:restriction base="dms:Text"/>
      </xsd:simpleType>
    </xsd:element>
    <xsd:element name="lcf76f155ced4ddcb4097134ff3c332f" ma:index="27" nillable="true" ma:taxonomy="true" ma:internalName="lcf76f155ced4ddcb4097134ff3c332f" ma:taxonomyFieldName="MediaServiceImageTags" ma:displayName="Image Tags" ma:readOnly="false" ma:fieldId="{5cf76f15-5ced-4ddc-b409-7134ff3c332f}" ma:taxonomyMulti="true" ma:sspId="8b8d9f71-cd12-492f-a8f9-2366278db24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9" nillable="true" ma:displayName="MediaServiceObjectDetectorVersions" ma:hidden="true" ma:indexed="true" ma:internalName="MediaServiceObjectDetectorVersions" ma:readOnly="true">
      <xsd:simpleType>
        <xsd:restriction base="dms:Text"/>
      </xsd:simpleType>
    </xsd:element>
    <xsd:element name="Thumbnail" ma:index="30" nillable="true" ma:displayName="Thumbnail" ma:format="Thumbnail" ma:internalName="Thumbnail">
      <xsd:simpleType>
        <xsd:restriction base="dms:Unknown"/>
      </xsd:simpleType>
    </xsd:element>
    <xsd:element name="MediaServiceSearchProperties" ma:index="3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b36faf6-a740-47c9-92be-fd80c3fde295" elementFormDefault="qualified">
    <xsd:import namespace="http://schemas.microsoft.com/office/2006/documentManagement/types"/>
    <xsd:import namespace="http://schemas.microsoft.com/office/infopath/2007/PartnerControls"/>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element name="TaxCatchAll" ma:index="28" nillable="true" ma:displayName="Taxonomy Catch All Column" ma:hidden="true" ma:list="{9bcdc9c1-7dd7-4d2c-ba44-f6a2f4a3bf89}" ma:internalName="TaxCatchAll" ma:showField="CatchAllData" ma:web="bb36faf6-a740-47c9-92be-fd80c3fde29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989CEE6-9D36-4D71-8589-41CDF119F9D3}">
  <ds:schemaRefs>
    <ds:schemaRef ds:uri="http://schemas.microsoft.com/office/2006/metadata/properties"/>
    <ds:schemaRef ds:uri="http://schemas.microsoft.com/office/infopath/2007/PartnerControls"/>
    <ds:schemaRef ds:uri="0e5e7731-e2cb-4c30-9080-0b29a3cd297f"/>
    <ds:schemaRef ds:uri="bb36faf6-a740-47c9-92be-fd80c3fde295"/>
  </ds:schemaRefs>
</ds:datastoreItem>
</file>

<file path=customXml/itemProps2.xml><?xml version="1.0" encoding="utf-8"?>
<ds:datastoreItem xmlns:ds="http://schemas.openxmlformats.org/officeDocument/2006/customXml" ds:itemID="{BFA29315-2069-476F-B218-66DEAF7663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5e7731-e2cb-4c30-9080-0b29a3cd297f"/>
    <ds:schemaRef ds:uri="bb36faf6-a740-47c9-92be-fd80c3fde29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247E9E4-F9E3-4B1F-AF3E-B20C9E2E0C3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Instructions</vt:lpstr>
      <vt:lpstr>Services &amp; Product Sets Pricing</vt:lpstr>
      <vt:lpstr>Optional Product Sets Pricing</vt:lpstr>
      <vt:lpstr>Optional Additional Products</vt:lpstr>
      <vt:lpstr>Cost Proposal Narrative</vt:lpstr>
      <vt:lpstr>Cost Assumptions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Helmer IV, John E.</dc:creator>
  <cp:keywords/>
  <dc:description/>
  <cp:lastModifiedBy>Mannix, Chris</cp:lastModifiedBy>
  <cp:revision/>
  <dcterms:created xsi:type="dcterms:W3CDTF">2015-08-19T17:11:42Z</dcterms:created>
  <dcterms:modified xsi:type="dcterms:W3CDTF">2024-03-26T21:01:19Z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0x01010051298B56AB346147A0C92D3B8623280B</vt:lpwstr>
  </property>
  <property fmtid="{D5CDD505-2E9C-101B-9397-08002B2CF9AE}" pid="3" name="MediaServiceImageTags">
    <vt:lpwstr/>
  </property>
</Properties>
</file>